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dserv\ГОСЗАКАЗ 2024\Пакет участника\"/>
    </mc:Choice>
  </mc:AlternateContent>
  <bookViews>
    <workbookView xWindow="0" yWindow="0" windowWidth="5700" windowHeight="7590"/>
  </bookViews>
  <sheets>
    <sheet name="Заявка на участие" sheetId="1" r:id="rId1"/>
  </sheets>
  <definedNames>
    <definedName name="Z_7FBEA2EC_51A1_47E6_B260_AAC3315DCA30_.wvu.PrintArea" localSheetId="0" hidden="1">'Заявка на участие'!$A$1:$AG$51</definedName>
    <definedName name="Z_7FBEA2EC_51A1_47E6_B260_AAC3315DCA30_.wvu.Rows" localSheetId="0" hidden="1">'Заявка на участие'!$23:$23,'Заявка на участие'!$39:$39</definedName>
    <definedName name="Z_C1D98A2F_658D_4F8E_B58D_F649766CF031_.wvu.PrintArea" localSheetId="0" hidden="1">'Заявка на участие'!$A$1:$AG$51</definedName>
    <definedName name="Z_C1D98A2F_658D_4F8E_B58D_F649766CF031_.wvu.Rows" localSheetId="0" hidden="1">'Заявка на участие'!$23:$23,'Заявка на участие'!$39:$39</definedName>
    <definedName name="_xlnm.Print_Area" localSheetId="0">'Заявка на участие'!$A$1:$AG$51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1" i="1" l="1"/>
  <c r="AG15" i="1" l="1"/>
  <c r="AG32" i="1"/>
  <c r="AG34" i="1" s="1"/>
  <c r="AG21" i="1"/>
  <c r="AG27" i="1" l="1"/>
  <c r="AG25" i="1" l="1"/>
  <c r="AG16" i="1" l="1"/>
  <c r="AG17" i="1"/>
  <c r="AG19" i="1" s="1"/>
  <c r="AG28" i="1"/>
  <c r="AG20" i="1" l="1"/>
  <c r="AG22" i="1" s="1"/>
  <c r="AG36" i="1" l="1"/>
  <c r="AG37" i="1" s="1"/>
</calcChain>
</file>

<file path=xl/sharedStrings.xml><?xml version="1.0" encoding="utf-8"?>
<sst xmlns="http://schemas.openxmlformats.org/spreadsheetml/2006/main" count="73" uniqueCount="67">
  <si>
    <t>Ф.И.О.</t>
  </si>
  <si>
    <t>подпись и М.П.</t>
  </si>
  <si>
    <t>Должность</t>
  </si>
  <si>
    <t>ОБЯЗАННОСТИ СТОРОН И ПОРЯДОК РАСЧЕТОВ</t>
  </si>
  <si>
    <t>ОБЩАЯ СТОИМОСТЬ УЧАСТИЯ</t>
  </si>
  <si>
    <t>ИТОГО ПО П.3</t>
  </si>
  <si>
    <t>Итого, руб.</t>
  </si>
  <si>
    <t>Стоимость за 1 кв.м., руб.</t>
  </si>
  <si>
    <t>Площадь, кв.м.</t>
  </si>
  <si>
    <t>ОБОРУДОВАНИЕ И СТРОИТЕЛЬСТВО ВЫСТАВОЧНОГО СТЕНДА</t>
  </si>
  <si>
    <t>3.</t>
  </si>
  <si>
    <t>ИТОГО ПО П.2</t>
  </si>
  <si>
    <t>Количество</t>
  </si>
  <si>
    <t>Стоимость</t>
  </si>
  <si>
    <t>РЕГИСТРАЦИОННЫЙ ВЗНОС</t>
  </si>
  <si>
    <t>2.</t>
  </si>
  <si>
    <t xml:space="preserve"> + 25% к цене необорудованной площади</t>
  </si>
  <si>
    <t xml:space="preserve"> + 15% к цене необорудованной площади</t>
  </si>
  <si>
    <t xml:space="preserve"> + 10% к цене необорудованной площади</t>
  </si>
  <si>
    <t>Наценка за конфигурацию выставочной площади</t>
  </si>
  <si>
    <t>1.2.</t>
  </si>
  <si>
    <t>Площадь в зоне «Бизнес»</t>
  </si>
  <si>
    <t>Аренда необорудованной выставочной площади</t>
  </si>
  <si>
    <t>1.1.</t>
  </si>
  <si>
    <t>АРЕНДА ВЫСТАВОЧНОЙ ПЛОЩАДИ</t>
  </si>
  <si>
    <t>1.</t>
  </si>
  <si>
    <t>СТОИМОСТЬ УЧАСТИЯ</t>
  </si>
  <si>
    <t>Web:</t>
  </si>
  <si>
    <t>Контактное лицо:</t>
  </si>
  <si>
    <t xml:space="preserve">Наименование организации-экспонента: </t>
  </si>
  <si>
    <t>ЭКСПОНЕНТ</t>
  </si>
  <si>
    <t>ООО «ГЛАВНОЕ ОБЪЕДИНЕНИЕ СПЕЦИАЛИСТОВ «КОНСАЛТ»</t>
  </si>
  <si>
    <t>УСТРОИТЕЛЬ</t>
  </si>
  <si>
    <t>г. Москва</t>
  </si>
  <si>
    <t>ОБЩАЯ СТОИМОСТЬ УЧАСТИЯ С УЧЕТОМ НАЦЕНКИ</t>
  </si>
  <si>
    <t xml:space="preserve"> Достоверность и полноту предоставленный сведений подтверждаю</t>
  </si>
  <si>
    <t>Адрес:</t>
  </si>
  <si>
    <t>E-mail контактного лица:</t>
  </si>
  <si>
    <t>Телефон контактного лица:</t>
  </si>
  <si>
    <t>"     "</t>
  </si>
  <si>
    <t>Форма №1</t>
  </si>
  <si>
    <t>Заявка на участие</t>
  </si>
  <si>
    <t>202_ г.</t>
  </si>
  <si>
    <t>УСТРОИТЕЛЬ:</t>
  </si>
  <si>
    <t xml:space="preserve">Должность </t>
  </si>
  <si>
    <t xml:space="preserve">Ген.директор </t>
  </si>
  <si>
    <t>Садофьев А.А.</t>
  </si>
  <si>
    <t>яывеп</t>
  </si>
  <si>
    <r>
      <t xml:space="preserve">Угловой стенд  </t>
    </r>
    <r>
      <rPr>
        <sz val="12"/>
        <rFont val="Times New Roman"/>
        <family val="1"/>
        <charset val="204"/>
      </rPr>
      <t xml:space="preserve">(открыты две стороны) </t>
    </r>
  </si>
  <si>
    <r>
      <t xml:space="preserve">Полуостров </t>
    </r>
    <r>
      <rPr>
        <sz val="12"/>
        <rFont val="Times New Roman"/>
        <family val="1"/>
        <charset val="204"/>
      </rPr>
      <t xml:space="preserve">(открыты три стороны) </t>
    </r>
  </si>
  <si>
    <r>
      <t xml:space="preserve">Остров </t>
    </r>
    <r>
      <rPr>
        <sz val="12"/>
        <rFont val="Times New Roman"/>
        <family val="1"/>
        <charset val="204"/>
      </rPr>
      <t>(открыт с четырех сторон)</t>
    </r>
  </si>
  <si>
    <r>
      <rPr>
        <b/>
        <sz val="12"/>
        <color theme="1"/>
        <rFont val="Times New Roman"/>
        <family val="1"/>
        <charset val="204"/>
      </rPr>
      <t>ЭКСПОНЕНТ</t>
    </r>
    <r>
      <rPr>
        <sz val="12"/>
        <color theme="1"/>
        <rFont val="Times New Roman"/>
        <family val="1"/>
        <charset val="204"/>
      </rPr>
      <t>. Включает: размещение информации в электронном каталоге Форума-выставки; общую рекламную кампанию  Форума-выставки; диплом Экспонента; участие в мероприятиях деловой программы Форума-выставки, кроме мероприятий, требующих специального приглашения.</t>
    </r>
  </si>
  <si>
    <r>
      <t xml:space="preserve">СОЭКСПОНЕНТ. </t>
    </r>
    <r>
      <rPr>
        <sz val="12"/>
        <rFont val="Times New Roman"/>
        <family val="1"/>
        <charset val="204"/>
      </rPr>
      <t>Включает: размещение информации в электронном каталоге Форума-выставки; общую рекламную кампанию  Форума-выставки; диплом Экспонента; участие в мероприятиях деловой программы Форума-выставки, кроме мероприятий, требующих специального приглашения.</t>
    </r>
  </si>
  <si>
    <r>
      <t>Застройка стенда класса "СТАНДАРТ" (от 6 до 15 м</t>
    </r>
    <r>
      <rPr>
        <b/>
        <vertAlign val="superscript"/>
        <sz val="12"/>
        <color indexed="8"/>
        <rFont val="Times New Roman"/>
        <family val="1"/>
        <charset val="204"/>
      </rPr>
      <t xml:space="preserve">2 </t>
    </r>
    <r>
      <rPr>
        <b/>
        <sz val="12"/>
        <color indexed="8"/>
        <rFont val="Times New Roman"/>
        <family val="1"/>
        <charset val="204"/>
      </rPr>
      <t xml:space="preserve">)
</t>
    </r>
    <r>
      <rPr>
        <sz val="12"/>
        <color indexed="8"/>
        <rFont val="Times New Roman"/>
        <family val="1"/>
        <charset val="204"/>
      </rPr>
      <t>Включает: стены по периметру, ковролин, освещение, электроподключение 1кВт (тройник), стол-подиум (ресепшн), стол для переговоров, стулья, фризовая надпись
Интернет, электричество, реклама, пропуска на въезд закзываются дополнительно</t>
    </r>
  </si>
  <si>
    <r>
      <t xml:space="preserve">Застройка стенда класса  "ЭКСКЛЮЗИВ" 
</t>
    </r>
    <r>
      <rPr>
        <sz val="12"/>
        <color indexed="8"/>
        <rFont val="Times New Roman"/>
        <family val="1"/>
        <charset val="204"/>
      </rPr>
      <t>Дизайн-проект разрабатывается по техническому заданию Экспонента, с учетом технических особенностей площадки и стоящих задач.</t>
    </r>
  </si>
  <si>
    <t>ИТОГО ПО П.1</t>
  </si>
  <si>
    <t>1. Настоящая Заявка является основанием для заключения Договора на участие в ХIX Всероссийском Форуме-выставке  «ГОСЗАКАЗ».</t>
  </si>
  <si>
    <t>2. Бронирование выставочной площади оплачивается в размере 100%  стоимости участия настоящей Заявки в течении 5 (пяти) рабочих дней с даты выставления Устроителем счета. Услуги не облагаются НДС, в связи с применением УСН (п. 2 ст. 346.11 НК РФ). Датой оплаты считается дата поступления денежных средств на расчетный счет Устроителя.</t>
  </si>
  <si>
    <t xml:space="preserve"> ЭКСПОНЕНТ:</t>
  </si>
  <si>
    <t xml:space="preserve">5. На стоимость дополнительных услуг и оборудования, заказанных:
  после 20 марта 2024 г. устанавливается наценка 50%, заказанных после 20 апреля 2024 г. – 100% наценка. </t>
  </si>
  <si>
    <t>Площадь в зоне «ВИП»</t>
  </si>
  <si>
    <r>
      <t>3. Цены, указанные в настоящей Заявке действуют до</t>
    </r>
    <r>
      <rPr>
        <b/>
        <sz val="12"/>
        <color theme="1"/>
        <rFont val="Times New Roman"/>
        <family val="1"/>
        <charset val="204"/>
      </rPr>
      <t xml:space="preserve"> 1 марта</t>
    </r>
    <r>
      <rPr>
        <b/>
        <sz val="12"/>
        <rFont val="Times New Roman"/>
        <family val="1"/>
        <charset val="204"/>
      </rPr>
      <t xml:space="preserve"> 2024 г. После </t>
    </r>
    <r>
      <rPr>
        <b/>
        <sz val="12"/>
        <color theme="1"/>
        <rFont val="Times New Roman"/>
        <family val="1"/>
        <charset val="204"/>
      </rPr>
      <t>1 марта</t>
    </r>
    <r>
      <rPr>
        <b/>
        <sz val="12"/>
        <rFont val="Times New Roman"/>
        <family val="1"/>
        <charset val="204"/>
      </rPr>
      <t xml:space="preserve"> 2024 г. стоимость увеличивается на 30%. </t>
    </r>
  </si>
  <si>
    <r>
      <t>Застройка стенда класса "УЛУЧШЕННЫЙ СТАНДАРТ" (от 9 до 27 м</t>
    </r>
    <r>
      <rPr>
        <b/>
        <vertAlign val="superscript"/>
        <sz val="12"/>
        <color indexed="8"/>
        <rFont val="Times New Roman"/>
        <family val="1"/>
        <charset val="204"/>
      </rPr>
      <t xml:space="preserve">2 </t>
    </r>
    <r>
      <rPr>
        <b/>
        <sz val="12"/>
        <color indexed="8"/>
        <rFont val="Times New Roman"/>
        <family val="1"/>
        <charset val="204"/>
      </rPr>
      <t xml:space="preserve">)
</t>
    </r>
    <r>
      <rPr>
        <sz val="12"/>
        <color indexed="8"/>
        <rFont val="Times New Roman"/>
        <family val="1"/>
        <charset val="204"/>
      </rPr>
      <t>Включает: стены по периметру, ковролин, освещение, электроподключение 1кВт (тройник), стол-подиум (ресепшн), стол для переговоров, стулья, фризовая надпись, художественое оформление стенда (оклейка ) - не более 3 стеновых панелей.
Интернет, электричество, реклама, пропуска на въезд закзываются дополнительно</t>
    </r>
  </si>
  <si>
    <t xml:space="preserve">Приложение № 1 
к Договору № ГЗ ___ от __ _____ 2024 г.  </t>
  </si>
  <si>
    <t xml:space="preserve"> В ХIX ВСЕРОССИЙСКОМ  ФОРУМЕ-ВЫСТАВКЕ «ГОСЗАКАЗ»
15 - 17 мая 2024 г., г. Красногорск, МВЦ «Крокус Экспо»</t>
  </si>
  <si>
    <t>Площадь в зоне «Эконом»</t>
  </si>
  <si>
    <t xml:space="preserve">4. Дополнительные и обязательные услуги и оборудование в соответствии с «Основные требования при проведении мероприятий в МВЦ «Крокус Экспо» заказываются отдельно в Личном кабинете Экспонента.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</si>
</sst>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 Light"/>
      <family val="1"/>
      <charset val="204"/>
      <scheme val="major"/>
    </font>
    <font>
      <sz val="9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2"/>
      <color theme="0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43" fontId="1" fillId="0" borderId="0" xfId="0" applyNumberFormat="1" applyFont="1" applyFill="1" applyBorder="1"/>
    <xf numFmtId="43" fontId="1" fillId="0" borderId="0" xfId="0" applyNumberFormat="1" applyFont="1"/>
    <xf numFmtId="0" fontId="10" fillId="0" borderId="0" xfId="0" applyFont="1" applyFill="1" applyAlignment="1" applyProtection="1">
      <alignment horizontal="center" vertical="center" wrapText="1"/>
      <protection locked="0"/>
    </xf>
    <xf numFmtId="4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0" xfId="0" applyNumberFormat="1" applyFont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43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0" xfId="0" applyNumberFormat="1" applyFont="1" applyBorder="1" applyAlignment="1" applyProtection="1">
      <alignment horizontal="center" vertical="center"/>
      <protection hidden="1"/>
    </xf>
    <xf numFmtId="49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0" applyNumberFormat="1" applyFont="1" applyFill="1" applyBorder="1" applyAlignment="1" applyProtection="1">
      <alignment horizontal="center" vertical="center" wrapText="1"/>
    </xf>
    <xf numFmtId="49" fontId="15" fillId="3" borderId="0" xfId="0" applyNumberFormat="1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vertical="center" wrapText="1"/>
    </xf>
    <xf numFmtId="43" fontId="20" fillId="4" borderId="0" xfId="0" applyNumberFormat="1" applyFont="1" applyFill="1" applyAlignment="1">
      <alignment horizontal="center" vertical="center"/>
    </xf>
    <xf numFmtId="0" fontId="15" fillId="4" borderId="0" xfId="0" applyFont="1" applyFill="1" applyBorder="1" applyAlignment="1" applyProtection="1">
      <alignment vertical="center" wrapText="1"/>
    </xf>
    <xf numFmtId="43" fontId="15" fillId="4" borderId="0" xfId="0" applyNumberFormat="1" applyFont="1" applyFill="1" applyBorder="1" applyAlignment="1" applyProtection="1">
      <alignment horizontal="center" vertical="center" wrapText="1"/>
    </xf>
    <xf numFmtId="49" fontId="15" fillId="3" borderId="0" xfId="0" applyNumberFormat="1" applyFont="1" applyFill="1" applyBorder="1" applyAlignment="1" applyProtection="1">
      <alignment horizontal="center" vertical="center" wrapText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</xf>
    <xf numFmtId="43" fontId="11" fillId="4" borderId="0" xfId="0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</xf>
    <xf numFmtId="43" fontId="15" fillId="4" borderId="0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43" fontId="15" fillId="0" borderId="0" xfId="0" applyNumberFormat="1" applyFont="1" applyFill="1" applyBorder="1" applyAlignment="1" applyProtection="1">
      <alignment vertical="center" wrapText="1"/>
      <protection locked="0"/>
    </xf>
    <xf numFmtId="0" fontId="23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3" fontId="14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13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43" fontId="11" fillId="0" borderId="0" xfId="0" applyNumberFormat="1" applyFont="1" applyBorder="1" applyAlignment="1" applyProtection="1">
      <alignment horizontal="right" vertical="center"/>
      <protection locked="0"/>
    </xf>
    <xf numFmtId="43" fontId="11" fillId="0" borderId="0" xfId="0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43" fontId="13" fillId="0" borderId="2" xfId="0" applyNumberFormat="1" applyFont="1" applyFill="1" applyBorder="1" applyAlignment="1" applyProtection="1">
      <alignment horizontal="center" vertical="center"/>
      <protection locked="0"/>
    </xf>
    <xf numFmtId="43" fontId="13" fillId="2" borderId="0" xfId="0" applyNumberFormat="1" applyFont="1" applyFill="1" applyBorder="1" applyAlignment="1" applyProtection="1">
      <alignment horizontal="center" vertical="center"/>
    </xf>
    <xf numFmtId="0" fontId="23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3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3" fillId="5" borderId="5" xfId="0" applyNumberFormat="1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</xf>
    <xf numFmtId="0" fontId="14" fillId="3" borderId="0" xfId="0" applyNumberFormat="1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</xf>
    <xf numFmtId="43" fontId="1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/>
    </xf>
    <xf numFmtId="43" fontId="15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</xf>
    <xf numFmtId="49" fontId="13" fillId="2" borderId="0" xfId="0" applyNumberFormat="1" applyFont="1" applyFill="1" applyAlignment="1" applyProtection="1">
      <alignment horizontal="left" vertical="center"/>
    </xf>
    <xf numFmtId="49" fontId="13" fillId="5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4" fillId="3" borderId="2" xfId="0" applyNumberFormat="1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Fill="1" applyBorder="1" applyAlignment="1" applyProtection="1">
      <alignment horizontal="left" vertical="center" wrapText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39" lockText="1"/>
</file>

<file path=xl/ctrlProps/ctrlProp10.xml><?xml version="1.0" encoding="utf-8"?>
<formControlPr xmlns="http://schemas.microsoft.com/office/spreadsheetml/2009/9/main" objectType="CheckBox" fmlaLink="$J$39" lockText="1"/>
</file>

<file path=xl/ctrlProps/ctrlProp2.xml><?xml version="1.0" encoding="utf-8"?>
<formControlPr xmlns="http://schemas.microsoft.com/office/spreadsheetml/2009/9/main" objectType="CheckBox" fmlaLink="$C$39" lockText="1"/>
</file>

<file path=xl/ctrlProps/ctrlProp3.xml><?xml version="1.0" encoding="utf-8"?>
<formControlPr xmlns="http://schemas.microsoft.com/office/spreadsheetml/2009/9/main" objectType="CheckBox" fmlaLink="$D$39" lockText="1"/>
</file>

<file path=xl/ctrlProps/ctrlProp4.xml><?xml version="1.0" encoding="utf-8"?>
<formControlPr xmlns="http://schemas.microsoft.com/office/spreadsheetml/2009/9/main" objectType="CheckBox" fmlaLink="$F$39" lockText="1"/>
</file>

<file path=xl/ctrlProps/ctrlProp5.xml><?xml version="1.0" encoding="utf-8"?>
<formControlPr xmlns="http://schemas.microsoft.com/office/spreadsheetml/2009/9/main" objectType="CheckBox" fmlaLink="$J$39" lockText="1"/>
</file>

<file path=xl/ctrlProps/ctrlProp6.xml><?xml version="1.0" encoding="utf-8"?>
<formControlPr xmlns="http://schemas.microsoft.com/office/spreadsheetml/2009/9/main" objectType="CheckBox" fmlaLink="$L$39" lockText="1"/>
</file>

<file path=xl/ctrlProps/ctrlProp7.xml><?xml version="1.0" encoding="utf-8"?>
<formControlPr xmlns="http://schemas.microsoft.com/office/spreadsheetml/2009/9/main" objectType="CheckBox" fmlaLink="$G$39" lockText="1"/>
</file>

<file path=xl/ctrlProps/ctrlProp8.xml><?xml version="1.0" encoding="utf-8"?>
<formControlPr xmlns="http://schemas.microsoft.com/office/spreadsheetml/2009/9/main" objectType="CheckBox" fmlaLink="$H$39" lockText="1"/>
</file>

<file path=xl/ctrlProps/ctrlProp9.xml><?xml version="1.0" encoding="utf-8"?>
<formControlPr xmlns="http://schemas.microsoft.com/office/spreadsheetml/2009/9/main" objectType="CheckBox" fmlaLink="$K$3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19</xdr:row>
          <xdr:rowOff>152400</xdr:rowOff>
        </xdr:from>
        <xdr:to>
          <xdr:col>0</xdr:col>
          <xdr:colOff>323850</xdr:colOff>
          <xdr:row>21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0</xdr:rowOff>
        </xdr:from>
        <xdr:to>
          <xdr:col>0</xdr:col>
          <xdr:colOff>285750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161925</xdr:rowOff>
        </xdr:from>
        <xdr:to>
          <xdr:col>0</xdr:col>
          <xdr:colOff>285750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16</xdr:row>
          <xdr:rowOff>0</xdr:rowOff>
        </xdr:from>
        <xdr:to>
          <xdr:col>0</xdr:col>
          <xdr:colOff>314325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30</xdr:row>
          <xdr:rowOff>171450</xdr:rowOff>
        </xdr:from>
        <xdr:to>
          <xdr:col>0</xdr:col>
          <xdr:colOff>304800</xdr:colOff>
          <xdr:row>30</xdr:row>
          <xdr:rowOff>476250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32</xdr:row>
          <xdr:rowOff>76200</xdr:rowOff>
        </xdr:from>
        <xdr:to>
          <xdr:col>0</xdr:col>
          <xdr:colOff>304800</xdr:colOff>
          <xdr:row>32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17</xdr:row>
          <xdr:rowOff>161925</xdr:rowOff>
        </xdr:from>
        <xdr:to>
          <xdr:col>0</xdr:col>
          <xdr:colOff>314325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</xdr:row>
          <xdr:rowOff>152400</xdr:rowOff>
        </xdr:from>
        <xdr:to>
          <xdr:col>0</xdr:col>
          <xdr:colOff>304800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228601</xdr:colOff>
      <xdr:row>1</xdr:row>
      <xdr:rowOff>38100</xdr:rowOff>
    </xdr:from>
    <xdr:to>
      <xdr:col>12</xdr:col>
      <xdr:colOff>29389</xdr:colOff>
      <xdr:row>2</xdr:row>
      <xdr:rowOff>561975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466725"/>
          <a:ext cx="2277288" cy="866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171450</xdr:rowOff>
        </xdr:from>
        <xdr:to>
          <xdr:col>0</xdr:col>
          <xdr:colOff>304800</xdr:colOff>
          <xdr:row>31</xdr:row>
          <xdr:rowOff>476250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30</xdr:row>
          <xdr:rowOff>171450</xdr:rowOff>
        </xdr:from>
        <xdr:to>
          <xdr:col>0</xdr:col>
          <xdr:colOff>304800</xdr:colOff>
          <xdr:row>30</xdr:row>
          <xdr:rowOff>476250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BK51"/>
  <sheetViews>
    <sheetView tabSelected="1" showWhiteSpace="0" view="pageBreakPreview" topLeftCell="A32" zoomScaleNormal="100" zoomScaleSheetLayoutView="100" zoomScalePageLayoutView="115" workbookViewId="0">
      <selection activeCell="A44" sqref="A44:AG44"/>
    </sheetView>
  </sheetViews>
  <sheetFormatPr defaultColWidth="9" defaultRowHeight="15" x14ac:dyDescent="0.25"/>
  <cols>
    <col min="1" max="1" width="4.85546875" style="1" customWidth="1"/>
    <col min="2" max="2" width="3.85546875" style="1" customWidth="1"/>
    <col min="3" max="21" width="2.42578125" style="1" customWidth="1"/>
    <col min="22" max="22" width="2.85546875" style="1" customWidth="1"/>
    <col min="23" max="25" width="2.42578125" style="1" customWidth="1"/>
    <col min="26" max="26" width="13.5703125" style="1" customWidth="1"/>
    <col min="27" max="27" width="4.5703125" style="1" customWidth="1"/>
    <col min="28" max="28" width="4.85546875" style="1" customWidth="1"/>
    <col min="29" max="29" width="2.42578125" style="1" customWidth="1"/>
    <col min="30" max="30" width="17.42578125" style="1" customWidth="1"/>
    <col min="31" max="31" width="13.28515625" style="1" customWidth="1"/>
    <col min="32" max="32" width="14" style="14" customWidth="1"/>
    <col min="33" max="33" width="25" style="14" customWidth="1"/>
    <col min="34" max="16384" width="9" style="1"/>
  </cols>
  <sheetData>
    <row r="1" spans="1:63" ht="33.75" customHeight="1" x14ac:dyDescent="0.25">
      <c r="B1" s="80" t="s">
        <v>63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63" ht="27" customHeight="1" x14ac:dyDescent="0.25">
      <c r="A2" s="81"/>
      <c r="B2" s="81"/>
      <c r="C2" s="12"/>
      <c r="D2" s="12"/>
      <c r="E2" s="12"/>
      <c r="F2" s="12"/>
      <c r="G2" s="12"/>
      <c r="H2" s="12"/>
      <c r="I2" s="12"/>
      <c r="J2" s="12"/>
      <c r="K2" s="12"/>
      <c r="L2" s="87" t="s">
        <v>41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2" t="s">
        <v>40</v>
      </c>
    </row>
    <row r="3" spans="1:63" ht="45" customHeight="1" x14ac:dyDescent="0.25">
      <c r="A3" s="81"/>
      <c r="B3" s="81"/>
      <c r="C3" s="12"/>
      <c r="D3" s="12"/>
      <c r="E3" s="12"/>
      <c r="F3" s="12"/>
      <c r="G3" s="12"/>
      <c r="H3" s="12"/>
      <c r="I3" s="11"/>
      <c r="J3" s="11"/>
      <c r="K3" s="11"/>
      <c r="L3" s="90" t="s">
        <v>64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82"/>
    </row>
    <row r="4" spans="1:63" ht="15.75" customHeight="1" x14ac:dyDescent="0.25">
      <c r="A4" s="83" t="s">
        <v>33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15" t="s">
        <v>39</v>
      </c>
      <c r="AF4" s="16"/>
      <c r="AG4" s="17" t="s">
        <v>42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ht="12.95" customHeight="1" x14ac:dyDescent="0.25">
      <c r="A5" s="88" t="s">
        <v>32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63" s="5" customFormat="1" ht="12.75" customHeight="1" x14ac:dyDescent="0.2">
      <c r="A6" s="71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63" ht="12.95" customHeight="1" x14ac:dyDescent="0.25">
      <c r="A7" s="88" t="s">
        <v>30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63" ht="12.95" customHeight="1" x14ac:dyDescent="0.25">
      <c r="A8" s="89" t="s">
        <v>29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63" s="5" customFormat="1" ht="12.95" customHeight="1" x14ac:dyDescent="0.2">
      <c r="A9" s="84" t="s">
        <v>28</v>
      </c>
      <c r="B9" s="84"/>
      <c r="C9" s="84"/>
      <c r="D9" s="84"/>
      <c r="E9" s="84"/>
      <c r="F9" s="84"/>
      <c r="G9" s="8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91" t="s">
        <v>38</v>
      </c>
      <c r="AE9" s="91"/>
      <c r="AF9" s="70"/>
      <c r="AG9" s="70"/>
    </row>
    <row r="10" spans="1:63" s="5" customFormat="1" ht="12.95" customHeight="1" x14ac:dyDescent="0.2">
      <c r="A10" s="84" t="s">
        <v>37</v>
      </c>
      <c r="B10" s="84"/>
      <c r="C10" s="84"/>
      <c r="D10" s="84"/>
      <c r="E10" s="84"/>
      <c r="F10" s="84"/>
      <c r="G10" s="84"/>
      <c r="H10" s="84"/>
      <c r="I10" s="84"/>
      <c r="J10" s="8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18" t="s">
        <v>27</v>
      </c>
      <c r="AE10" s="69"/>
      <c r="AF10" s="69"/>
      <c r="AG10" s="69"/>
    </row>
    <row r="11" spans="1:63" s="5" customFormat="1" ht="12.95" customHeight="1" x14ac:dyDescent="0.2">
      <c r="A11" s="92" t="s">
        <v>36</v>
      </c>
      <c r="B11" s="92"/>
      <c r="C11" s="92"/>
      <c r="D11" s="92"/>
      <c r="E11" s="92"/>
      <c r="F11" s="92"/>
      <c r="G11" s="92"/>
      <c r="H11" s="92"/>
      <c r="I11" s="93" t="s">
        <v>47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63" s="5" customFormat="1" ht="15" customHeight="1" x14ac:dyDescent="0.2">
      <c r="A12" s="68" t="s">
        <v>26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63" s="5" customFormat="1" ht="17.25" customHeight="1" x14ac:dyDescent="0.2">
      <c r="A13" s="19" t="s">
        <v>25</v>
      </c>
      <c r="B13" s="78" t="s">
        <v>24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94" t="s">
        <v>8</v>
      </c>
      <c r="AF13" s="77" t="s">
        <v>7</v>
      </c>
      <c r="AG13" s="77" t="s">
        <v>6</v>
      </c>
    </row>
    <row r="14" spans="1:63" s="5" customFormat="1" ht="29.25" customHeight="1" x14ac:dyDescent="0.2">
      <c r="A14" s="19" t="s">
        <v>23</v>
      </c>
      <c r="B14" s="78" t="s">
        <v>22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94"/>
      <c r="AF14" s="77"/>
      <c r="AG14" s="77"/>
    </row>
    <row r="15" spans="1:63" s="5" customFormat="1" ht="19.5" customHeight="1" x14ac:dyDescent="0.2">
      <c r="A15" s="20"/>
      <c r="B15" s="102" t="s">
        <v>60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21">
        <v>0</v>
      </c>
      <c r="AF15" s="22">
        <v>34400</v>
      </c>
      <c r="AG15" s="23">
        <f>IF(C39,AE15*AF15,0)</f>
        <v>0</v>
      </c>
    </row>
    <row r="16" spans="1:63" s="5" customFormat="1" ht="19.5" customHeight="1" x14ac:dyDescent="0.2">
      <c r="A16" s="20"/>
      <c r="B16" s="102" t="s">
        <v>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21">
        <v>0</v>
      </c>
      <c r="AF16" s="22">
        <v>30700</v>
      </c>
      <c r="AG16" s="23">
        <f>IF(D39,AE16*AF16,0)</f>
        <v>0</v>
      </c>
    </row>
    <row r="17" spans="1:33" s="5" customFormat="1" ht="19.5" customHeight="1" x14ac:dyDescent="0.2">
      <c r="A17" s="24"/>
      <c r="B17" s="73" t="s">
        <v>65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21">
        <v>0</v>
      </c>
      <c r="AF17" s="22">
        <v>16200</v>
      </c>
      <c r="AG17" s="23">
        <f>IF(F39,AE17*AF17,0)</f>
        <v>0</v>
      </c>
    </row>
    <row r="18" spans="1:33" s="5" customFormat="1" ht="15" customHeight="1" x14ac:dyDescent="0.2">
      <c r="A18" s="25" t="s">
        <v>20</v>
      </c>
      <c r="B18" s="75" t="s">
        <v>19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s="5" customFormat="1" ht="19.5" customHeight="1" x14ac:dyDescent="0.2">
      <c r="A19" s="26"/>
      <c r="B19" s="73" t="s">
        <v>48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 t="s">
        <v>18</v>
      </c>
      <c r="Z19" s="74"/>
      <c r="AA19" s="74"/>
      <c r="AB19" s="74"/>
      <c r="AC19" s="74"/>
      <c r="AD19" s="74"/>
      <c r="AE19" s="74"/>
      <c r="AF19" s="74"/>
      <c r="AG19" s="23">
        <f>IF(G39,(AG15+AG16+AG17)/100*10,0)</f>
        <v>0</v>
      </c>
    </row>
    <row r="20" spans="1:33" s="5" customFormat="1" ht="19.5" customHeight="1" x14ac:dyDescent="0.2">
      <c r="A20" s="26"/>
      <c r="B20" s="73" t="s">
        <v>49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 t="s">
        <v>17</v>
      </c>
      <c r="Z20" s="74"/>
      <c r="AA20" s="74"/>
      <c r="AB20" s="74"/>
      <c r="AC20" s="74"/>
      <c r="AD20" s="74"/>
      <c r="AE20" s="74"/>
      <c r="AF20" s="74"/>
      <c r="AG20" s="23">
        <f>IF(H39,(AG15+AG16+AG17)/100*15,0)</f>
        <v>0</v>
      </c>
    </row>
    <row r="21" spans="1:33" s="5" customFormat="1" ht="19.5" customHeight="1" x14ac:dyDescent="0.2">
      <c r="A21" s="26"/>
      <c r="B21" s="73" t="s">
        <v>50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 t="s">
        <v>16</v>
      </c>
      <c r="Z21" s="74"/>
      <c r="AA21" s="74"/>
      <c r="AB21" s="74"/>
      <c r="AC21" s="74"/>
      <c r="AD21" s="74"/>
      <c r="AE21" s="74"/>
      <c r="AF21" s="74"/>
      <c r="AG21" s="23">
        <f>IF(I39,(AG15+AG16+AG17)/100*25,0)</f>
        <v>0</v>
      </c>
    </row>
    <row r="22" spans="1:33" s="5" customFormat="1" ht="15" customHeight="1" x14ac:dyDescent="0.2">
      <c r="A22" s="27"/>
      <c r="B22" s="75" t="s">
        <v>55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28">
        <f>AG15+AG16+AG17+AG19+AG20+AG21</f>
        <v>0</v>
      </c>
    </row>
    <row r="23" spans="1:33" s="5" customFormat="1" ht="3.75" customHeight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5" customFormat="1" ht="15" customHeight="1" x14ac:dyDescent="0.2">
      <c r="A24" s="25" t="s">
        <v>15</v>
      </c>
      <c r="B24" s="95" t="s">
        <v>14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29" t="s">
        <v>13</v>
      </c>
      <c r="AF24" s="30" t="s">
        <v>12</v>
      </c>
      <c r="AG24" s="30" t="s">
        <v>6</v>
      </c>
    </row>
    <row r="25" spans="1:33" s="5" customFormat="1" ht="24.75" customHeight="1" x14ac:dyDescent="0.2">
      <c r="A25" s="31"/>
      <c r="B25" s="97" t="s">
        <v>51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8">
        <v>35000</v>
      </c>
      <c r="AF25" s="79">
        <v>1</v>
      </c>
      <c r="AG25" s="72">
        <f>AE25*AF25</f>
        <v>35000</v>
      </c>
    </row>
    <row r="26" spans="1:33" s="5" customFormat="1" ht="36" customHeight="1" x14ac:dyDescent="0.2">
      <c r="A26" s="3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8"/>
      <c r="AF26" s="79"/>
      <c r="AG26" s="72"/>
    </row>
    <row r="27" spans="1:33" s="5" customFormat="1" ht="59.25" customHeight="1" x14ac:dyDescent="0.2">
      <c r="A27" s="31"/>
      <c r="B27" s="101" t="s">
        <v>52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32">
        <v>35000</v>
      </c>
      <c r="AF27" s="33">
        <v>0</v>
      </c>
      <c r="AG27" s="23">
        <f>AE25*AF27</f>
        <v>0</v>
      </c>
    </row>
    <row r="28" spans="1:33" s="5" customFormat="1" ht="14.25" customHeight="1" x14ac:dyDescent="0.2">
      <c r="A28" s="27"/>
      <c r="B28" s="75" t="s">
        <v>11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34">
        <f>AG25+AG27</f>
        <v>35000</v>
      </c>
    </row>
    <row r="29" spans="1:33" s="5" customFormat="1" ht="6" customHeight="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9" customFormat="1" ht="30" customHeight="1" x14ac:dyDescent="0.2">
      <c r="A30" s="19" t="s">
        <v>10</v>
      </c>
      <c r="B30" s="75" t="s">
        <v>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35" t="s">
        <v>8</v>
      </c>
      <c r="AF30" s="30" t="s">
        <v>7</v>
      </c>
      <c r="AG30" s="30" t="s">
        <v>6</v>
      </c>
    </row>
    <row r="31" spans="1:33" s="9" customFormat="1" ht="69" hidden="1" customHeight="1" x14ac:dyDescent="0.2">
      <c r="A31" s="26"/>
      <c r="B31" s="99" t="s">
        <v>53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36">
        <v>0</v>
      </c>
      <c r="AF31" s="22">
        <v>10500</v>
      </c>
      <c r="AG31" s="23">
        <f>IF(J39,AE31*AF31,0)</f>
        <v>0</v>
      </c>
    </row>
    <row r="32" spans="1:33" s="9" customFormat="1" ht="88.5" customHeight="1" x14ac:dyDescent="0.2">
      <c r="A32" s="26"/>
      <c r="B32" s="99" t="s">
        <v>62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36">
        <v>0</v>
      </c>
      <c r="AF32" s="22">
        <v>22500</v>
      </c>
      <c r="AG32" s="23">
        <f>IF(K39,AE32*AF32,0)</f>
        <v>0</v>
      </c>
    </row>
    <row r="33" spans="1:33" s="9" customFormat="1" ht="60" customHeight="1" x14ac:dyDescent="0.2">
      <c r="A33" s="26"/>
      <c r="B33" s="99" t="s">
        <v>54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36">
        <v>0</v>
      </c>
      <c r="AF33" s="37"/>
      <c r="AG33" s="37"/>
    </row>
    <row r="34" spans="1:33" s="5" customFormat="1" ht="14.25" customHeight="1" x14ac:dyDescent="0.2">
      <c r="A34" s="27"/>
      <c r="B34" s="75" t="s">
        <v>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38">
        <f>AG31+AG32</f>
        <v>0</v>
      </c>
    </row>
    <row r="35" spans="1:33" s="9" customFormat="1" ht="15.75" hidden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0">
        <v>1.2</v>
      </c>
    </row>
    <row r="36" spans="1:33" s="8" customFormat="1" ht="19.5" customHeight="1" x14ac:dyDescent="0.25">
      <c r="A36" s="53"/>
      <c r="B36" s="96" t="s">
        <v>4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54">
        <f>AG22+AG28+AG34</f>
        <v>35000</v>
      </c>
    </row>
    <row r="37" spans="1:33" s="8" customFormat="1" ht="15.75" hidden="1" x14ac:dyDescent="0.25">
      <c r="A37" s="41"/>
      <c r="B37" s="64" t="s">
        <v>34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42">
        <f>AG36*AG35</f>
        <v>42000</v>
      </c>
    </row>
    <row r="38" spans="1:33" s="8" customFormat="1" ht="0.75" hidden="1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  <c r="AG38" s="44"/>
    </row>
    <row r="39" spans="1:33" s="7" customFormat="1" ht="1.5" hidden="1" customHeight="1" x14ac:dyDescent="0.25">
      <c r="A39" s="45"/>
      <c r="B39" s="45"/>
      <c r="C39" s="46" t="b">
        <v>0</v>
      </c>
      <c r="D39" s="46" t="b">
        <v>0</v>
      </c>
      <c r="E39" s="46" t="b">
        <v>1</v>
      </c>
      <c r="F39" s="46" t="b">
        <v>0</v>
      </c>
      <c r="G39" s="46" t="b">
        <v>0</v>
      </c>
      <c r="H39" s="46" t="b">
        <v>0</v>
      </c>
      <c r="I39" s="46" t="b">
        <v>0</v>
      </c>
      <c r="J39" s="46" t="b">
        <v>0</v>
      </c>
      <c r="K39" s="46" t="b">
        <v>0</v>
      </c>
      <c r="L39" s="46" t="b">
        <v>0</v>
      </c>
      <c r="M39" s="46" t="b">
        <v>0</v>
      </c>
      <c r="N39" s="46" t="b">
        <v>0</v>
      </c>
      <c r="O39" s="46" t="b">
        <v>0</v>
      </c>
      <c r="P39" s="46" t="b">
        <v>0</v>
      </c>
      <c r="Q39" s="46" t="b">
        <v>0</v>
      </c>
      <c r="R39" s="46" t="b">
        <v>1</v>
      </c>
      <c r="S39" s="46" t="b">
        <v>1</v>
      </c>
      <c r="T39" s="46" t="b">
        <v>1</v>
      </c>
      <c r="U39" s="46"/>
      <c r="V39" s="46" t="b">
        <v>1</v>
      </c>
      <c r="W39" s="46" t="b">
        <v>0</v>
      </c>
      <c r="X39" s="46" t="b">
        <v>0</v>
      </c>
      <c r="Y39" s="46" t="b">
        <v>0</v>
      </c>
      <c r="Z39" s="46"/>
      <c r="AA39" s="46" t="b">
        <v>1</v>
      </c>
      <c r="AB39" s="46" t="b">
        <v>0</v>
      </c>
      <c r="AC39" s="46"/>
      <c r="AD39" s="47"/>
      <c r="AE39" s="47"/>
      <c r="AF39" s="48"/>
      <c r="AG39" s="49"/>
    </row>
    <row r="40" spans="1:33" s="5" customFormat="1" ht="15" customHeight="1" x14ac:dyDescent="0.2">
      <c r="A40" s="68" t="s">
        <v>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5" customFormat="1" ht="21.75" customHeight="1" x14ac:dyDescent="0.2">
      <c r="A41" s="66" t="s">
        <v>56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s="6" customFormat="1" ht="50.25" customHeight="1" x14ac:dyDescent="0.2">
      <c r="A42" s="66" t="s">
        <v>57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s="6" customFormat="1" ht="21" customHeight="1" x14ac:dyDescent="0.2">
      <c r="A43" s="67" t="s">
        <v>61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3" s="5" customFormat="1" ht="36.75" customHeight="1" x14ac:dyDescent="0.2">
      <c r="A44" s="66" t="s">
        <v>66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s="5" customFormat="1" ht="36.75" customHeight="1" x14ac:dyDescent="0.2">
      <c r="A45" s="65" t="s">
        <v>59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s="5" customFormat="1" ht="13.5" customHeight="1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5" customFormat="1" ht="30" customHeight="1" x14ac:dyDescent="0.2">
      <c r="A47" s="56" t="s">
        <v>35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s="5" customFormat="1" ht="30" customHeight="1" x14ac:dyDescent="0.2">
      <c r="A48" s="59" t="s">
        <v>43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0"/>
      <c r="X48" s="59" t="s">
        <v>58</v>
      </c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s="5" customFormat="1" ht="30" customHeight="1" x14ac:dyDescent="0.2">
      <c r="A49" s="60" t="s">
        <v>45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 t="s">
        <v>46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62"/>
      <c r="AG49" s="51"/>
    </row>
    <row r="50" spans="1:33" s="5" customFormat="1" ht="30" customHeight="1" x14ac:dyDescent="0.2">
      <c r="A50" s="57" t="s">
        <v>44</v>
      </c>
      <c r="B50" s="57"/>
      <c r="C50" s="57"/>
      <c r="D50" s="57"/>
      <c r="E50" s="57"/>
      <c r="F50" s="57"/>
      <c r="G50" s="57"/>
      <c r="H50" s="57" t="s">
        <v>1</v>
      </c>
      <c r="I50" s="57"/>
      <c r="J50" s="57"/>
      <c r="K50" s="57"/>
      <c r="L50" s="57"/>
      <c r="M50" s="57"/>
      <c r="N50" s="57"/>
      <c r="O50" s="57" t="s">
        <v>0</v>
      </c>
      <c r="P50" s="57"/>
      <c r="Q50" s="57"/>
      <c r="R50" s="57"/>
      <c r="S50" s="57"/>
      <c r="T50" s="57"/>
      <c r="U50" s="57"/>
      <c r="V50" s="57"/>
      <c r="W50" s="57"/>
      <c r="X50" s="57" t="s">
        <v>2</v>
      </c>
      <c r="Y50" s="57"/>
      <c r="Z50" s="57"/>
      <c r="AA50" s="57"/>
      <c r="AB50" s="57"/>
      <c r="AC50" s="57"/>
      <c r="AD50" s="57"/>
      <c r="AE50" s="58" t="s">
        <v>1</v>
      </c>
      <c r="AF50" s="58"/>
      <c r="AG50" s="52" t="s">
        <v>0</v>
      </c>
    </row>
    <row r="51" spans="1:33" x14ac:dyDescent="0.25">
      <c r="C51" s="2"/>
      <c r="D51" s="2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4"/>
      <c r="R51" s="4"/>
      <c r="S51" s="4"/>
      <c r="T51" s="4"/>
      <c r="U51" s="4"/>
      <c r="V51" s="4"/>
      <c r="W51" s="2"/>
      <c r="X51" s="2"/>
      <c r="Y51" s="3"/>
      <c r="Z51" s="3"/>
      <c r="AA51" s="3"/>
      <c r="AB51" s="3"/>
      <c r="AC51" s="3"/>
      <c r="AD51" s="3"/>
      <c r="AE51" s="2"/>
      <c r="AF51" s="13"/>
      <c r="AG51" s="13"/>
    </row>
  </sheetData>
  <sheetProtection selectLockedCells="1"/>
  <protectedRanges>
    <protectedRange algorithmName="SHA-512" hashValue="1+Pz2I1NOAMLyZiJCd//zz+WvJrHDxfYQ2rdFk8ekmK2JyfVT0gI0TfalmFj642zKvI7QqRAb6uaLsv/Dm7GHQ==" saltValue="2iOFXFo8vsjv22PEoxa4qg==" spinCount="100000" sqref="AG36" name="Диапазон1"/>
    <protectedRange algorithmName="SHA-512" hashValue="K4U0QymrxwWaW1nXY6O37ZBpHgqFReqQf/nLyd0XUEAhQW2Te9K0EHmhpGxfbrhbGRUqGseKs7iiThYoKI1BBQ==" saltValue="OPElG0tjggIJ2286e8rv/g==" spinCount="100000" sqref="AG36" name="Диапазон2"/>
  </protectedRanges>
  <mergeCells count="74">
    <mergeCell ref="A10:J10"/>
    <mergeCell ref="B34:AF34"/>
    <mergeCell ref="B24:AD24"/>
    <mergeCell ref="B36:AF36"/>
    <mergeCell ref="B25:AD26"/>
    <mergeCell ref="AE25:AE26"/>
    <mergeCell ref="B30:AD30"/>
    <mergeCell ref="B31:AD31"/>
    <mergeCell ref="A29:AG29"/>
    <mergeCell ref="B28:AF28"/>
    <mergeCell ref="B27:AD27"/>
    <mergeCell ref="B33:AD33"/>
    <mergeCell ref="B32:AD32"/>
    <mergeCell ref="B18:AG18"/>
    <mergeCell ref="B15:AD15"/>
    <mergeCell ref="B16:AD16"/>
    <mergeCell ref="B17:AD17"/>
    <mergeCell ref="A11:H11"/>
    <mergeCell ref="I11:AG11"/>
    <mergeCell ref="Y19:AF19"/>
    <mergeCell ref="AE13:AE14"/>
    <mergeCell ref="B19:X19"/>
    <mergeCell ref="B1:AG1"/>
    <mergeCell ref="A2:B3"/>
    <mergeCell ref="AG2:AG3"/>
    <mergeCell ref="A4:AD4"/>
    <mergeCell ref="A9:H9"/>
    <mergeCell ref="I9:AC9"/>
    <mergeCell ref="Q8:AG8"/>
    <mergeCell ref="L2:AF2"/>
    <mergeCell ref="A7:AG7"/>
    <mergeCell ref="A8:P8"/>
    <mergeCell ref="L3:AF3"/>
    <mergeCell ref="A5:AG5"/>
    <mergeCell ref="AD9:AE9"/>
    <mergeCell ref="AE10:AG10"/>
    <mergeCell ref="AF9:AG9"/>
    <mergeCell ref="A6:AG6"/>
    <mergeCell ref="A12:AG12"/>
    <mergeCell ref="AG25:AG26"/>
    <mergeCell ref="B20:X20"/>
    <mergeCell ref="Y20:AF20"/>
    <mergeCell ref="Y21:AF21"/>
    <mergeCell ref="B22:AF22"/>
    <mergeCell ref="A23:AG23"/>
    <mergeCell ref="AG13:AG14"/>
    <mergeCell ref="B14:AD14"/>
    <mergeCell ref="AF13:AF14"/>
    <mergeCell ref="AF25:AF26"/>
    <mergeCell ref="B21:X21"/>
    <mergeCell ref="B13:AD13"/>
    <mergeCell ref="A46:AG46"/>
    <mergeCell ref="B37:AF37"/>
    <mergeCell ref="A45:AG45"/>
    <mergeCell ref="A41:AG41"/>
    <mergeCell ref="A43:AG43"/>
    <mergeCell ref="A40:AG40"/>
    <mergeCell ref="A42:AG42"/>
    <mergeCell ref="A44:AG44"/>
    <mergeCell ref="A47:AG47"/>
    <mergeCell ref="X50:AD50"/>
    <mergeCell ref="AE50:AF50"/>
    <mergeCell ref="A48:V48"/>
    <mergeCell ref="X48:AG48"/>
    <mergeCell ref="X49:AD49"/>
    <mergeCell ref="AE49:AF49"/>
    <mergeCell ref="A49:G49"/>
    <mergeCell ref="H49:N49"/>
    <mergeCell ref="O49:U49"/>
    <mergeCell ref="V49:W49"/>
    <mergeCell ref="A50:G50"/>
    <mergeCell ref="H50:N50"/>
    <mergeCell ref="O50:U50"/>
    <mergeCell ref="V50:W50"/>
  </mergeCells>
  <dataValidations count="4">
    <dataValidation type="custom" allowBlank="1" showInputMessage="1" showErrorMessage="1" errorTitle="защита" error="Нажмите клавишу Esc или щёлкните кнопку Отмена или закройте это окно" sqref="AG15">
      <formula1>"ЛОЖ"</formula1>
    </dataValidation>
    <dataValidation allowBlank="1" showInputMessage="1" showErrorMessage="1" errorTitle="защита" promptTitle="защита ячейки" sqref="AF25:AG25 Y19:AG21 AG36 AF15:AF17 AG16:AG17 AF31:AG32"/>
    <dataValidation allowBlank="1" showInputMessage="1" sqref="B24 AF30:AG30 B36:B37 AE30:AE32 B15:B21 AE15:AE17 B30:B33"/>
    <dataValidation type="custom" allowBlank="1" showInputMessage="1" errorTitle="Ввод в эту ячейку запрещён" error="Нажмите клавишу Esc или щёлкните кнопку Отмена или закройте это окно" sqref="AG39">
      <formula1>FALSE</formula1>
    </dataValidation>
  </dataValidations>
  <printOptions horizontalCentered="1" verticalCentered="1"/>
  <pageMargins left="7.874015748031496E-2" right="7.874015748031496E-2" top="7.874015748031496E-2" bottom="7.874015748031496E-2" header="0" footer="3.937007874015748E-2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57150</xdr:colOff>
                    <xdr:row>19</xdr:row>
                    <xdr:rowOff>152400</xdr:rowOff>
                  </from>
                  <to>
                    <xdr:col>0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0</xdr:rowOff>
                  </from>
                  <to>
                    <xdr:col>0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161925</xdr:rowOff>
                  </from>
                  <to>
                    <xdr:col>0</xdr:col>
                    <xdr:colOff>285750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 sizeWithCells="1">
                  <from>
                    <xdr:col>0</xdr:col>
                    <xdr:colOff>47625</xdr:colOff>
                    <xdr:row>16</xdr:row>
                    <xdr:rowOff>0</xdr:rowOff>
                  </from>
                  <to>
                    <xdr:col>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30</xdr:row>
                    <xdr:rowOff>171450</xdr:rowOff>
                  </from>
                  <to>
                    <xdr:col>0</xdr:col>
                    <xdr:colOff>304800</xdr:colOff>
                    <xdr:row>30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32</xdr:row>
                    <xdr:rowOff>76200</xdr:rowOff>
                  </from>
                  <to>
                    <xdr:col>0</xdr:col>
                    <xdr:colOff>304800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 sizeWithCells="1">
                  <from>
                    <xdr:col>0</xdr:col>
                    <xdr:colOff>57150</xdr:colOff>
                    <xdr:row>17</xdr:row>
                    <xdr:rowOff>161925</xdr:rowOff>
                  </from>
                  <to>
                    <xdr:col>0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 sizeWithCells="1">
                  <from>
                    <xdr:col>0</xdr:col>
                    <xdr:colOff>57150</xdr:colOff>
                    <xdr:row>18</xdr:row>
                    <xdr:rowOff>152400</xdr:rowOff>
                  </from>
                  <to>
                    <xdr:col>0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171450</xdr:rowOff>
                  </from>
                  <to>
                    <xdr:col>0</xdr:col>
                    <xdr:colOff>304800</xdr:colOff>
                    <xdr:row>31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30</xdr:row>
                    <xdr:rowOff>171450</xdr:rowOff>
                  </from>
                  <to>
                    <xdr:col>0</xdr:col>
                    <xdr:colOff>304800</xdr:colOff>
                    <xdr:row>30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участие</vt:lpstr>
      <vt:lpstr>'Заявка на участие'!Область_печати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Златовецкий Дмитрий Александрович</dc:creator>
  <cp:lastModifiedBy>Дё Оксана Александровна</cp:lastModifiedBy>
  <cp:lastPrinted>2024-02-12T13:06:09Z</cp:lastPrinted>
  <dcterms:created xsi:type="dcterms:W3CDTF">2021-11-16T12:55:16Z</dcterms:created>
  <dcterms:modified xsi:type="dcterms:W3CDTF">2024-02-28T14:31:01Z</dcterms:modified>
</cp:coreProperties>
</file>